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 yWindow="6984" windowWidth="20136" windowHeight="10956"/>
  </bookViews>
  <sheets>
    <sheet name="Sheet1" sheetId="1" r:id="rId1"/>
  </sheets>
  <calcPr calcId="145621"/>
</workbook>
</file>

<file path=xl/calcChain.xml><?xml version="1.0" encoding="utf-8"?>
<calcChain xmlns="http://schemas.openxmlformats.org/spreadsheetml/2006/main">
  <c r="L31" i="1" l="1"/>
  <c r="L30" i="1"/>
  <c r="L29" i="1"/>
  <c r="L28" i="1"/>
  <c r="L26" i="1"/>
  <c r="L25" i="1"/>
  <c r="L24" i="1"/>
  <c r="L23" i="1"/>
  <c r="L22" i="1"/>
  <c r="L21" i="1"/>
  <c r="L20" i="1"/>
  <c r="L19" i="1"/>
  <c r="L18" i="1"/>
  <c r="L17" i="1"/>
  <c r="L16" i="1"/>
  <c r="L13" i="1"/>
  <c r="L11" i="1"/>
  <c r="L10" i="1"/>
  <c r="L9" i="1"/>
  <c r="L6" i="1"/>
  <c r="L5" i="1"/>
  <c r="L4" i="1"/>
  <c r="L3" i="1"/>
  <c r="L2" i="1"/>
  <c r="J27" i="1"/>
  <c r="L27" i="1" s="1"/>
  <c r="J15" i="1"/>
  <c r="L15" i="1" s="1"/>
  <c r="J14" i="1"/>
  <c r="L14" i="1" s="1"/>
  <c r="J12" i="1"/>
  <c r="L12" i="1" s="1"/>
  <c r="J8" i="1"/>
  <c r="L8" i="1" s="1"/>
  <c r="J7" i="1"/>
  <c r="L7" i="1" s="1"/>
</calcChain>
</file>

<file path=xl/sharedStrings.xml><?xml version="1.0" encoding="utf-8"?>
<sst xmlns="http://schemas.openxmlformats.org/spreadsheetml/2006/main" count="190" uniqueCount="143">
  <si>
    <t>主持人</t>
    <phoneticPr fontId="2" type="noConversion"/>
  </si>
  <si>
    <t>系    所</t>
    <phoneticPr fontId="2" type="noConversion"/>
  </si>
  <si>
    <t>題                目</t>
    <phoneticPr fontId="2" type="noConversion"/>
  </si>
  <si>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</si>
  <si>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</si>
  <si>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</si>
  <si>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</si>
  <si>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</si>
  <si>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</si>
  <si>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</si>
  <si>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</si>
  <si>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</si>
  <si>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</si>
  <si>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</si>
  <si>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</si>
  <si>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</si>
  <si>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</si>
  <si>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</si>
  <si>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</si>
  <si>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</si>
  <si>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</si>
  <si>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</si>
  <si>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</si>
  <si>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</si>
  <si>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</si>
  <si>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</si>
  <si>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</si>
  <si>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</si>
  <si>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</si>
  <si>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</si>
  <si>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施文欽</t>
  </si>
  <si>
    <t>核定總金額</t>
    <phoneticPr fontId="2" type="noConversion"/>
  </si>
  <si>
    <t>陳美芳</t>
  </si>
  <si>
    <t>C03</t>
  </si>
  <si>
    <t>電機系</t>
  </si>
  <si>
    <t>資經系</t>
  </si>
  <si>
    <t>廖漢雄</t>
  </si>
  <si>
    <t>林淑瓊</t>
  </si>
  <si>
    <t>許正勳</t>
  </si>
  <si>
    <t>計畫編號</t>
    <phoneticPr fontId="2" type="noConversion"/>
  </si>
  <si>
    <t>設備費</t>
    <phoneticPr fontId="2" type="noConversion"/>
  </si>
  <si>
    <t>業務費</t>
    <phoneticPr fontId="2" type="noConversion"/>
  </si>
  <si>
    <t>計畫開始日期</t>
  </si>
  <si>
    <t>計畫結束日期</t>
  </si>
  <si>
    <t>林宜隆</t>
  </si>
  <si>
    <t>康家榮</t>
  </si>
  <si>
    <t>徐錦志</t>
  </si>
  <si>
    <t>林烱暐</t>
  </si>
  <si>
    <t>001</t>
    <phoneticPr fontId="2" type="noConversion"/>
  </si>
  <si>
    <t>029</t>
  </si>
  <si>
    <t>030</t>
  </si>
  <si>
    <t>年度</t>
    <phoneticPr fontId="2" type="noConversion"/>
  </si>
  <si>
    <t>事經系</t>
    <phoneticPr fontId="9" type="noConversion"/>
  </si>
  <si>
    <t>林南宏</t>
    <phoneticPr fontId="9" type="noConversion"/>
  </si>
  <si>
    <t>項維欣</t>
    <phoneticPr fontId="9" type="noConversion"/>
  </si>
  <si>
    <t>黃憲隆</t>
    <phoneticPr fontId="9" type="noConversion"/>
  </si>
  <si>
    <t>王佳琪</t>
    <phoneticPr fontId="9" type="noConversion"/>
  </si>
  <si>
    <t>化生系</t>
    <phoneticPr fontId="9" type="noConversion"/>
  </si>
  <si>
    <t>邱郁菁</t>
    <phoneticPr fontId="9" type="noConversion"/>
  </si>
  <si>
    <t>黃俊誠</t>
    <phoneticPr fontId="9" type="noConversion"/>
  </si>
  <si>
    <t>龔宇睿</t>
    <phoneticPr fontId="9" type="noConversion"/>
  </si>
  <si>
    <t>侯素君</t>
    <phoneticPr fontId="9" type="noConversion"/>
  </si>
  <si>
    <t>工設系</t>
    <phoneticPr fontId="9" type="noConversion"/>
  </si>
  <si>
    <t>吳君婷</t>
    <phoneticPr fontId="9" type="noConversion"/>
  </si>
  <si>
    <t>電機系</t>
    <phoneticPr fontId="9" type="noConversion"/>
  </si>
  <si>
    <t>呂虹慶</t>
    <phoneticPr fontId="9" type="noConversion"/>
  </si>
  <si>
    <t>通識中心</t>
    <phoneticPr fontId="2" type="noConversion"/>
  </si>
  <si>
    <t>張迺貞</t>
  </si>
  <si>
    <t>資工系</t>
  </si>
  <si>
    <t>張薰文</t>
  </si>
  <si>
    <t>設科所</t>
    <phoneticPr fontId="9" type="noConversion"/>
  </si>
  <si>
    <t>許言</t>
    <phoneticPr fontId="9" type="noConversion"/>
  </si>
  <si>
    <t>機材系</t>
    <phoneticPr fontId="9" type="noConversion"/>
  </si>
  <si>
    <t>魏哲弘</t>
    <phoneticPr fontId="9" type="noConversion"/>
  </si>
  <si>
    <t>邱銘杰</t>
    <phoneticPr fontId="9" type="noConversion"/>
  </si>
  <si>
    <t>簡昭珩</t>
    <phoneticPr fontId="9" type="noConversion"/>
  </si>
  <si>
    <t>胡家榮</t>
  </si>
  <si>
    <t>機材系</t>
  </si>
  <si>
    <t>吳台一</t>
  </si>
  <si>
    <t>胡志堅</t>
  </si>
  <si>
    <t>黃謝璋</t>
  </si>
  <si>
    <t>媒設系</t>
    <phoneticPr fontId="2" type="noConversion"/>
  </si>
  <si>
    <t>王文嘉</t>
  </si>
  <si>
    <t>B01</t>
    <phoneticPr fontId="2" type="noConversion"/>
  </si>
  <si>
    <t>B02</t>
    <phoneticPr fontId="2" type="noConversion"/>
  </si>
  <si>
    <t>B03</t>
    <phoneticPr fontId="2" type="noConversion"/>
  </si>
  <si>
    <t>B04</t>
    <phoneticPr fontId="2" type="noConversion"/>
  </si>
  <si>
    <t>B05</t>
    <phoneticPr fontId="2" type="noConversion"/>
  </si>
  <si>
    <t>C01</t>
    <phoneticPr fontId="2" type="noConversion"/>
  </si>
  <si>
    <t>C02</t>
    <phoneticPr fontId="2" type="noConversion"/>
  </si>
  <si>
    <t>C04</t>
    <phoneticPr fontId="2" type="noConversion"/>
  </si>
  <si>
    <t>D01</t>
    <phoneticPr fontId="2" type="noConversion"/>
  </si>
  <si>
    <t>E01</t>
    <phoneticPr fontId="2" type="noConversion"/>
  </si>
  <si>
    <t>E02</t>
    <phoneticPr fontId="2" type="noConversion"/>
  </si>
  <si>
    <t>E03</t>
    <phoneticPr fontId="2" type="noConversion"/>
  </si>
  <si>
    <t>G01</t>
    <phoneticPr fontId="2" type="noConversion"/>
  </si>
  <si>
    <t>I01</t>
    <phoneticPr fontId="2" type="noConversion"/>
  </si>
  <si>
    <t>I03</t>
    <phoneticPr fontId="2" type="noConversion"/>
  </si>
  <si>
    <t>K01</t>
    <phoneticPr fontId="2" type="noConversion"/>
  </si>
  <si>
    <t>M01</t>
    <phoneticPr fontId="2" type="noConversion"/>
  </si>
  <si>
    <t>M02</t>
    <phoneticPr fontId="2" type="noConversion"/>
  </si>
  <si>
    <t>M03</t>
    <phoneticPr fontId="2" type="noConversion"/>
  </si>
  <si>
    <t>M04</t>
  </si>
  <si>
    <t>M05</t>
  </si>
  <si>
    <t>M06</t>
  </si>
  <si>
    <t>M08</t>
  </si>
  <si>
    <t>N01</t>
    <phoneticPr fontId="2" type="noConversion"/>
  </si>
  <si>
    <t>N02</t>
  </si>
  <si>
    <t>N03</t>
  </si>
  <si>
    <t>N04</t>
  </si>
  <si>
    <t>N05</t>
  </si>
  <si>
    <t>V01</t>
    <phoneticPr fontId="2" type="noConversion"/>
  </si>
  <si>
    <t>B111</t>
    <phoneticPr fontId="2" type="noConversion"/>
  </si>
  <si>
    <t>探究消費者對碳標籤產品購買意願的影響因素</t>
  </si>
  <si>
    <t>網站設計品質對持續使用意願的因果關係–一個PLS法</t>
    <phoneticPr fontId="9" type="noConversion"/>
  </si>
  <si>
    <t>無人機共享模式運用於台灣農業之可行性</t>
    <phoneticPr fontId="9" type="noConversion"/>
  </si>
  <si>
    <t>影響公眾參與太陽能公民電廠意圖的因素實證研究</t>
    <phoneticPr fontId="9" type="noConversion"/>
  </si>
  <si>
    <t>廠商效率與關稅政策</t>
    <phoneticPr fontId="9" type="noConversion"/>
  </si>
  <si>
    <t>應用於燃料電池之鈀基催化劑尺寸效應之研究</t>
    <phoneticPr fontId="9" type="noConversion"/>
  </si>
  <si>
    <t>可光致異構化之不對稱的偶氮彎曲型分子對於藍相液晶穩定之研究以及輔助液晶紋理分辨之教學</t>
  </si>
  <si>
    <t>含菲螢光團的金屬離子感測聚醯胺之合成及光電性質探討</t>
  </si>
  <si>
    <t xml:space="preserve">奈米粒子於治療類澱粉沉積症中之應用 </t>
    <phoneticPr fontId="9" type="noConversion"/>
  </si>
  <si>
    <t>建立未來學在設計教育中之應用方法</t>
    <phoneticPr fontId="9" type="noConversion"/>
  </si>
  <si>
    <t>基於李亞普諾夫定理之區間第二型模糊類神經網路的穩定度分析</t>
    <phoneticPr fontId="9" type="noConversion"/>
  </si>
  <si>
    <t>透過多層抗反射鍍層提高矽晶太陽能電池效率</t>
  </si>
  <si>
    <t>以磷摻雜改善摻氮氧化鋅薄膜p型電氣傳導之研究</t>
  </si>
  <si>
    <t>從實體到線上:新冠疫情下大學通識資訊法律學習成效之研究</t>
  </si>
  <si>
    <t>建構整合性行動智慧裝置數位證據鑑識機制與實例驗證之研究-以FB Messenger為例</t>
  </si>
  <si>
    <t>資訊隱藏技術中模數函式新方法之研究</t>
  </si>
  <si>
    <t>數據驅動語義網絡應用於跨領域設計團隊概念設計發想之潛力探討</t>
    <phoneticPr fontId="2" type="noConversion"/>
  </si>
  <si>
    <t>粗糙度對Ti-6Al-4V及Ti-6Al-4V鍍類鑽碳膜之表面性質與生物相容性研究</t>
    <phoneticPr fontId="9" type="noConversion"/>
  </si>
  <si>
    <t>電子餐車</t>
    <phoneticPr fontId="9" type="noConversion"/>
  </si>
  <si>
    <t>以磷酸基電解液微弧氧化AZ31B鎂合金表面製備陶瓷膜之電著塗裝研究</t>
  </si>
  <si>
    <t>開發粉末燒結鋁-鎂合金犧牲陽極之研究</t>
  </si>
  <si>
    <t>不銹鋼利用陰極電弧沉積TiCoN陶瓷硬膜之特性研究</t>
  </si>
  <si>
    <t>利用反共沉法製備Mn4+:YAG透明燒結體</t>
  </si>
  <si>
    <t>探討在慢散佈性物質上具移動邊界的方程解存在性</t>
    <phoneticPr fontId="9" type="noConversion"/>
  </si>
  <si>
    <t>網站服務品質對再購買意圖影響研究-跨文化比較</t>
    <phoneticPr fontId="9" type="noConversion"/>
  </si>
  <si>
    <t>精英遺傳算法在農業綠色供應鏈管理中的應用</t>
    <phoneticPr fontId="9" type="noConversion"/>
  </si>
  <si>
    <t>培養資訊管理領域學生之跨域整合能力-基於AIoT服務型機器人整合系統之實踐</t>
    <phoneticPr fontId="9" type="noConversion"/>
  </si>
  <si>
    <t>智慧物聯網之消防即時預警推播系統</t>
  </si>
  <si>
    <t>由服務設計觀點建置數位校園藍圖-以大同大學為例</t>
  </si>
  <si>
    <r>
      <t>結合</t>
    </r>
    <r>
      <rPr>
        <sz val="10"/>
        <rFont val="Times New Roman"/>
        <family val="1"/>
      </rPr>
      <t>AI</t>
    </r>
    <r>
      <rPr>
        <sz val="10"/>
        <rFont val="標楷體"/>
        <family val="4"/>
        <charset val="136"/>
      </rPr>
      <t>進行精緻農業之溫室植栽暨雨水回收及太陽能</t>
    </r>
    <r>
      <rPr>
        <b/>
        <sz val="10"/>
        <rFont val="標楷體"/>
        <family val="4"/>
        <charset val="136"/>
      </rPr>
      <t>、</t>
    </r>
    <r>
      <rPr>
        <sz val="10"/>
        <rFont val="標楷體"/>
        <family val="4"/>
        <charset val="136"/>
      </rPr>
      <t>風力生電之遠端監控系統</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</si>
</sst>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0_);[Red]\(#,##0\)"/>
  </numFmts>
  <fonts count="14">
    <font>
      <sz val="12"/>
      <name val="新細明體"/>
      <family val="1"/>
      <charset val="136"/>
    </font>
    <font>
      <sz val="12"/>
      <name val="新細明體"/>
      <family val="1"/>
      <charset val="136"/>
    </font>
    <font>
      <sz val="9"/>
      <name val="細明體"/>
      <family val="3"/>
      <charset val="136"/>
    </font>
    <font>
      <sz val="10"/>
      <name val="新細明體"/>
      <family val="1"/>
      <charset val="136"/>
    </font>
    <font>
      <b/>
      <sz val="10"/>
      <name val="新細明體"/>
      <family val="1"/>
      <charset val="136"/>
    </font>
    <font>
      <b/>
      <sz val="9"/>
      <name val="新細明體"/>
      <family val="1"/>
      <charset val="136"/>
    </font>
    <font>
      <sz val="11"/>
      <name val="新細明體"/>
      <family val="1"/>
      <charset val="136"/>
    </font>
    <font>
      <b/>
      <sz val="11"/>
      <name val="新細明體"/>
      <family val="1"/>
      <charset val="136"/>
    </font>
    <font>
      <sz val="10"/>
      <name val="Arial"/>
      <family val="2"/>
    </font>
    <font>
      <sz val="9"/>
      <name val="新細明體"/>
      <family val="1"/>
      <charset val="136"/>
    </font>
    <font>
      <sz val="10"/>
      <color theme="1"/>
      <name val="新細明體"/>
      <family val="1"/>
      <charset val="136"/>
    </font>
    <font>
      <sz val="10"/>
      <name val="Times New Roman"/>
      <family val="1"/>
    </font>
    <font>
      <sz val="10"/>
      <name val="標楷體"/>
      <family val="4"/>
      <charset val="136"/>
    </font>
    <font>
      <b/>
      <sz val="10"/>
      <name val="標楷體"/>
      <family val="4"/>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8" fillId="0" borderId="0"/>
    <xf numFmtId="0" fontId="1" fillId="0" borderId="0"/>
    <xf numFmtId="0" fontId="8" fillId="0" borderId="0"/>
    <xf numFmtId="43" fontId="1" fillId="0" borderId="0" applyFont="0" applyFill="0" applyBorder="0" applyAlignment="0" applyProtection="0"/>
  </cellStyleXfs>
  <cellXfs count="26">
    <xf numFmtId="0" fontId="0" fillId="0" borderId="0" xfId="0"/>
    <xf numFmtId="0" fontId="3" fillId="0" borderId="0" xfId="0" applyFont="1"/>
    <xf numFmtId="0" fontId="3" fillId="0" borderId="1" xfId="0" applyFont="1" applyFill="1" applyBorder="1" applyAlignment="1">
      <alignment horizontal="center" vertical="center" wrapText="1"/>
    </xf>
    <xf numFmtId="176" fontId="3" fillId="0" borderId="0" xfId="0" applyNumberFormat="1" applyFont="1"/>
    <xf numFmtId="0" fontId="3" fillId="0" borderId="0" xfId="0" applyFont="1" applyAlignment="1">
      <alignment horizontal="left"/>
    </xf>
    <xf numFmtId="0" fontId="3" fillId="0" borderId="1" xfId="0" applyFont="1" applyFill="1" applyBorder="1" applyAlignment="1">
      <alignment horizontal="left" vertical="center" wrapText="1"/>
    </xf>
    <xf numFmtId="0" fontId="5" fillId="0" borderId="0" xfId="0" applyFont="1" applyAlignment="1">
      <alignment horizontal="center"/>
    </xf>
    <xf numFmtId="0" fontId="6" fillId="0" borderId="0" xfId="0" applyFont="1"/>
    <xf numFmtId="0" fontId="3" fillId="0" borderId="0" xfId="0" applyFont="1" applyFill="1"/>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4" fontId="3" fillId="0"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6"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4" fillId="0" borderId="1" xfId="1" applyNumberFormat="1" applyFont="1" applyFill="1" applyBorder="1" applyAlignment="1">
      <alignment vertical="center"/>
    </xf>
  </cellXfs>
  <cellStyles count="6">
    <cellStyle name="一般" xfId="0" builtinId="0"/>
    <cellStyle name="一般 2" xfId="3"/>
    <cellStyle name="一般 3" xfId="2"/>
    <cellStyle name="一般 6" xfId="4"/>
    <cellStyle name="千分位" xfId="1" builtinId="3"/>
    <cellStyle name="千分位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zoomScaleNormal="85" workbookViewId="0">
      <pane ySplit="1" topLeftCell="A2" activePane="bottomLeft" state="frozen"/>
      <selection pane="bottomLeft"/>
    </sheetView>
  </sheetViews>
  <sheetFormatPr defaultColWidth="9" defaultRowHeight="13.8"/>
  <cols>
    <col min="1" max="1" width="5.33203125" style="13" bestFit="1" customWidth="1"/>
    <col min="2" max="2" width="5.21875" style="13" bestFit="1" customWidth="1"/>
    <col min="3" max="3" width="4.21875" style="8" customWidth="1"/>
    <col min="4" max="4" width="3.33203125" style="6" customWidth="1"/>
    <col min="5" max="5" width="8.77734375" style="1" customWidth="1"/>
    <col min="6" max="6" width="6.44140625" style="1" customWidth="1"/>
    <col min="7" max="7" width="71.6640625" style="4" customWidth="1"/>
    <col min="8" max="9" width="13.6640625" style="4" hidden="1" customWidth="1"/>
    <col min="10" max="11" width="8.77734375" style="4" bestFit="1" customWidth="1"/>
    <col min="12" max="12" width="11.44140625" style="3" customWidth="1"/>
    <col min="13" max="16384" width="9" style="1"/>
  </cols>
  <sheetData>
    <row r="1" spans="1:12" s="7" customFormat="1" ht="25.8" customHeight="1">
      <c r="A1" s="9" t="s">
        <v>51</v>
      </c>
      <c r="B1" s="22" t="s">
        <v>39</v>
      </c>
      <c r="C1" s="23"/>
      <c r="D1" s="24"/>
      <c r="E1" s="11" t="s">
        <v>1</v>
      </c>
      <c r="F1" s="11" t="s">
        <v>0</v>
      </c>
      <c r="G1" s="9" t="s">
        <v>2</v>
      </c>
      <c r="H1" s="9" t="s">
        <v>42</v>
      </c>
      <c r="I1" s="9" t="s">
        <v>43</v>
      </c>
      <c r="J1" s="10" t="s">
        <v>41</v>
      </c>
      <c r="K1" s="10" t="s">
        <v>40</v>
      </c>
      <c r="L1" s="10" t="s">
        <v>31</v>
      </c>
    </row>
    <row r="2" spans="1:12" ht="25.95" customHeight="1">
      <c r="A2" s="12">
        <v>111</v>
      </c>
      <c r="B2" s="15" t="s">
        <v>112</v>
      </c>
      <c r="C2" s="2" t="s">
        <v>83</v>
      </c>
      <c r="D2" s="16" t="s">
        <v>48</v>
      </c>
      <c r="E2" s="2" t="s">
        <v>52</v>
      </c>
      <c r="F2" s="2" t="s">
        <v>32</v>
      </c>
      <c r="G2" s="5" t="s">
        <v>113</v>
      </c>
      <c r="H2" s="14">
        <v>44197</v>
      </c>
      <c r="I2" s="14">
        <v>44530</v>
      </c>
      <c r="J2" s="25">
        <v>30000</v>
      </c>
      <c r="K2" s="25">
        <v>0</v>
      </c>
      <c r="L2" s="25">
        <f t="shared" ref="L2:L31" si="0">K2+J2</f>
        <v>30000</v>
      </c>
    </row>
    <row r="3" spans="1:12" ht="25.95" customHeight="1">
      <c r="A3" s="12">
        <v>111</v>
      </c>
      <c r="B3" s="15" t="s">
        <v>112</v>
      </c>
      <c r="C3" s="2" t="s">
        <v>84</v>
      </c>
      <c r="D3" s="16" t="s">
        <v>3</v>
      </c>
      <c r="E3" s="2" t="s">
        <v>52</v>
      </c>
      <c r="F3" s="2" t="s">
        <v>53</v>
      </c>
      <c r="G3" s="5" t="s">
        <v>114</v>
      </c>
      <c r="H3" s="14">
        <v>44197</v>
      </c>
      <c r="I3" s="14">
        <v>44530</v>
      </c>
      <c r="J3" s="25">
        <v>44000</v>
      </c>
      <c r="K3" s="25">
        <v>0</v>
      </c>
      <c r="L3" s="25">
        <f t="shared" si="0"/>
        <v>44000</v>
      </c>
    </row>
    <row r="4" spans="1:12" ht="25.95" customHeight="1">
      <c r="A4" s="12">
        <v>111</v>
      </c>
      <c r="B4" s="15" t="s">
        <v>112</v>
      </c>
      <c r="C4" s="2" t="s">
        <v>85</v>
      </c>
      <c r="D4" s="16" t="s">
        <v>4</v>
      </c>
      <c r="E4" s="2" t="s">
        <v>52</v>
      </c>
      <c r="F4" s="2" t="s">
        <v>54</v>
      </c>
      <c r="G4" s="5" t="s">
        <v>115</v>
      </c>
      <c r="H4" s="14">
        <v>44197</v>
      </c>
      <c r="I4" s="14">
        <v>44530</v>
      </c>
      <c r="J4" s="25">
        <v>50000</v>
      </c>
      <c r="K4" s="25">
        <v>0</v>
      </c>
      <c r="L4" s="25">
        <f t="shared" si="0"/>
        <v>50000</v>
      </c>
    </row>
    <row r="5" spans="1:12" ht="25.95" customHeight="1">
      <c r="A5" s="12">
        <v>111</v>
      </c>
      <c r="B5" s="15" t="s">
        <v>112</v>
      </c>
      <c r="C5" s="2" t="s">
        <v>86</v>
      </c>
      <c r="D5" s="16" t="s">
        <v>5</v>
      </c>
      <c r="E5" s="2" t="s">
        <v>52</v>
      </c>
      <c r="F5" s="2" t="s">
        <v>55</v>
      </c>
      <c r="G5" s="5" t="s">
        <v>116</v>
      </c>
      <c r="H5" s="14">
        <v>44197</v>
      </c>
      <c r="I5" s="14">
        <v>44530</v>
      </c>
      <c r="J5" s="25">
        <v>50000</v>
      </c>
      <c r="K5" s="25">
        <v>0</v>
      </c>
      <c r="L5" s="25">
        <f t="shared" si="0"/>
        <v>50000</v>
      </c>
    </row>
    <row r="6" spans="1:12" ht="25.95" customHeight="1">
      <c r="A6" s="12">
        <v>111</v>
      </c>
      <c r="B6" s="15" t="s">
        <v>112</v>
      </c>
      <c r="C6" s="2" t="s">
        <v>87</v>
      </c>
      <c r="D6" s="16" t="s">
        <v>6</v>
      </c>
      <c r="E6" s="2" t="s">
        <v>52</v>
      </c>
      <c r="F6" s="2" t="s">
        <v>56</v>
      </c>
      <c r="G6" s="5" t="s">
        <v>117</v>
      </c>
      <c r="H6" s="14">
        <v>44197</v>
      </c>
      <c r="I6" s="14">
        <v>44530</v>
      </c>
      <c r="J6" s="25">
        <v>40000</v>
      </c>
      <c r="K6" s="25">
        <v>0</v>
      </c>
      <c r="L6" s="25">
        <f t="shared" si="0"/>
        <v>40000</v>
      </c>
    </row>
    <row r="7" spans="1:12" ht="25.95" customHeight="1">
      <c r="A7" s="12">
        <v>111</v>
      </c>
      <c r="B7" s="15" t="s">
        <v>112</v>
      </c>
      <c r="C7" s="2" t="s">
        <v>88</v>
      </c>
      <c r="D7" s="16" t="s">
        <v>7</v>
      </c>
      <c r="E7" s="2" t="s">
        <v>57</v>
      </c>
      <c r="F7" s="2" t="s">
        <v>58</v>
      </c>
      <c r="G7" s="5" t="s">
        <v>118</v>
      </c>
      <c r="H7" s="14">
        <v>44197</v>
      </c>
      <c r="I7" s="14">
        <v>44530</v>
      </c>
      <c r="J7" s="25">
        <f>60000*1.5</f>
        <v>90000</v>
      </c>
      <c r="K7" s="25">
        <v>0</v>
      </c>
      <c r="L7" s="25">
        <f t="shared" si="0"/>
        <v>90000</v>
      </c>
    </row>
    <row r="8" spans="1:12" ht="25.95" customHeight="1">
      <c r="A8" s="12">
        <v>111</v>
      </c>
      <c r="B8" s="15" t="s">
        <v>112</v>
      </c>
      <c r="C8" s="2" t="s">
        <v>89</v>
      </c>
      <c r="D8" s="16" t="s">
        <v>8</v>
      </c>
      <c r="E8" s="2" t="s">
        <v>57</v>
      </c>
      <c r="F8" s="2" t="s">
        <v>59</v>
      </c>
      <c r="G8" s="5" t="s">
        <v>119</v>
      </c>
      <c r="H8" s="14">
        <v>44197</v>
      </c>
      <c r="I8" s="14">
        <v>44530</v>
      </c>
      <c r="J8" s="25">
        <f>120000*1.2</f>
        <v>144000</v>
      </c>
      <c r="K8" s="25">
        <v>0</v>
      </c>
      <c r="L8" s="25">
        <f t="shared" si="0"/>
        <v>144000</v>
      </c>
    </row>
    <row r="9" spans="1:12" ht="25.95" customHeight="1">
      <c r="A9" s="12">
        <v>111</v>
      </c>
      <c r="B9" s="15" t="s">
        <v>112</v>
      </c>
      <c r="C9" s="2" t="s">
        <v>33</v>
      </c>
      <c r="D9" s="16" t="s">
        <v>9</v>
      </c>
      <c r="E9" s="2" t="s">
        <v>57</v>
      </c>
      <c r="F9" s="2" t="s">
        <v>60</v>
      </c>
      <c r="G9" s="5" t="s">
        <v>120</v>
      </c>
      <c r="H9" s="14">
        <v>44197</v>
      </c>
      <c r="I9" s="14">
        <v>44530</v>
      </c>
      <c r="J9" s="25">
        <v>55000</v>
      </c>
      <c r="K9" s="25">
        <v>15000</v>
      </c>
      <c r="L9" s="25">
        <f t="shared" si="0"/>
        <v>70000</v>
      </c>
    </row>
    <row r="10" spans="1:12" ht="25.95" customHeight="1">
      <c r="A10" s="12">
        <v>111</v>
      </c>
      <c r="B10" s="15" t="s">
        <v>112</v>
      </c>
      <c r="C10" s="2" t="s">
        <v>90</v>
      </c>
      <c r="D10" s="16" t="s">
        <v>10</v>
      </c>
      <c r="E10" s="2" t="s">
        <v>57</v>
      </c>
      <c r="F10" s="2" t="s">
        <v>61</v>
      </c>
      <c r="G10" s="5" t="s">
        <v>121</v>
      </c>
      <c r="H10" s="14">
        <v>44197</v>
      </c>
      <c r="I10" s="14">
        <v>44530</v>
      </c>
      <c r="J10" s="25">
        <v>166700</v>
      </c>
      <c r="K10" s="25">
        <v>0</v>
      </c>
      <c r="L10" s="25">
        <f t="shared" si="0"/>
        <v>166700</v>
      </c>
    </row>
    <row r="11" spans="1:12" ht="25.95" customHeight="1">
      <c r="A11" s="12">
        <v>111</v>
      </c>
      <c r="B11" s="15" t="s">
        <v>112</v>
      </c>
      <c r="C11" s="2" t="s">
        <v>91</v>
      </c>
      <c r="D11" s="16" t="s">
        <v>11</v>
      </c>
      <c r="E11" s="2" t="s">
        <v>62</v>
      </c>
      <c r="F11" s="2" t="s">
        <v>63</v>
      </c>
      <c r="G11" s="5" t="s">
        <v>122</v>
      </c>
      <c r="H11" s="14">
        <v>44197</v>
      </c>
      <c r="I11" s="14">
        <v>44530</v>
      </c>
      <c r="J11" s="25">
        <v>46620</v>
      </c>
      <c r="K11" s="25">
        <v>44643</v>
      </c>
      <c r="L11" s="25">
        <f t="shared" si="0"/>
        <v>91263</v>
      </c>
    </row>
    <row r="12" spans="1:12" ht="25.95" customHeight="1">
      <c r="A12" s="12">
        <v>111</v>
      </c>
      <c r="B12" s="15" t="s">
        <v>112</v>
      </c>
      <c r="C12" s="2" t="s">
        <v>92</v>
      </c>
      <c r="D12" s="16" t="s">
        <v>12</v>
      </c>
      <c r="E12" s="2" t="s">
        <v>64</v>
      </c>
      <c r="F12" s="2" t="s">
        <v>65</v>
      </c>
      <c r="G12" s="5" t="s">
        <v>123</v>
      </c>
      <c r="H12" s="14">
        <v>44197</v>
      </c>
      <c r="I12" s="14">
        <v>44530</v>
      </c>
      <c r="J12" s="25">
        <f>30000*1.1</f>
        <v>33000</v>
      </c>
      <c r="K12" s="25">
        <v>0</v>
      </c>
      <c r="L12" s="25">
        <f t="shared" si="0"/>
        <v>33000</v>
      </c>
    </row>
    <row r="13" spans="1:12" ht="25.95" customHeight="1">
      <c r="A13" s="12">
        <v>111</v>
      </c>
      <c r="B13" s="15" t="s">
        <v>112</v>
      </c>
      <c r="C13" s="2" t="s">
        <v>93</v>
      </c>
      <c r="D13" s="16" t="s">
        <v>13</v>
      </c>
      <c r="E13" s="2" t="s">
        <v>34</v>
      </c>
      <c r="F13" s="2" t="s">
        <v>30</v>
      </c>
      <c r="G13" s="5" t="s">
        <v>124</v>
      </c>
      <c r="H13" s="14">
        <v>44197</v>
      </c>
      <c r="I13" s="14">
        <v>44530</v>
      </c>
      <c r="J13" s="25">
        <v>30000</v>
      </c>
      <c r="K13" s="25">
        <v>0</v>
      </c>
      <c r="L13" s="25">
        <f t="shared" si="0"/>
        <v>30000</v>
      </c>
    </row>
    <row r="14" spans="1:12" ht="25.95" customHeight="1">
      <c r="A14" s="12">
        <v>111</v>
      </c>
      <c r="B14" s="15" t="s">
        <v>112</v>
      </c>
      <c r="C14" s="2" t="s">
        <v>94</v>
      </c>
      <c r="D14" s="16" t="s">
        <v>14</v>
      </c>
      <c r="E14" s="2" t="s">
        <v>34</v>
      </c>
      <c r="F14" s="2" t="s">
        <v>47</v>
      </c>
      <c r="G14" s="5" t="s">
        <v>125</v>
      </c>
      <c r="H14" s="14">
        <v>44197</v>
      </c>
      <c r="I14" s="14">
        <v>44530</v>
      </c>
      <c r="J14" s="25">
        <f>30000*1.2</f>
        <v>36000</v>
      </c>
      <c r="K14" s="25">
        <v>0</v>
      </c>
      <c r="L14" s="25">
        <f t="shared" si="0"/>
        <v>36000</v>
      </c>
    </row>
    <row r="15" spans="1:12" ht="25.95" customHeight="1">
      <c r="A15" s="12">
        <v>111</v>
      </c>
      <c r="B15" s="15" t="s">
        <v>112</v>
      </c>
      <c r="C15" s="2" t="s">
        <v>95</v>
      </c>
      <c r="D15" s="16" t="s">
        <v>15</v>
      </c>
      <c r="E15" s="2" t="s">
        <v>66</v>
      </c>
      <c r="F15" s="2" t="s">
        <v>67</v>
      </c>
      <c r="G15" s="5" t="s">
        <v>126</v>
      </c>
      <c r="H15" s="14">
        <v>44197</v>
      </c>
      <c r="I15" s="14">
        <v>44530</v>
      </c>
      <c r="J15" s="25">
        <f>30000*1.3</f>
        <v>39000</v>
      </c>
      <c r="K15" s="25">
        <v>0</v>
      </c>
      <c r="L15" s="25">
        <f t="shared" si="0"/>
        <v>39000</v>
      </c>
    </row>
    <row r="16" spans="1:12" ht="25.95" customHeight="1">
      <c r="A16" s="12">
        <v>111</v>
      </c>
      <c r="B16" s="15" t="s">
        <v>112</v>
      </c>
      <c r="C16" s="2" t="s">
        <v>96</v>
      </c>
      <c r="D16" s="16" t="s">
        <v>16</v>
      </c>
      <c r="E16" s="17" t="s">
        <v>68</v>
      </c>
      <c r="F16" s="17" t="s">
        <v>44</v>
      </c>
      <c r="G16" s="19" t="s">
        <v>127</v>
      </c>
      <c r="H16" s="14">
        <v>44197</v>
      </c>
      <c r="I16" s="14">
        <v>44530</v>
      </c>
      <c r="J16" s="25">
        <v>60000</v>
      </c>
      <c r="K16" s="25">
        <v>30000</v>
      </c>
      <c r="L16" s="25">
        <f t="shared" si="0"/>
        <v>90000</v>
      </c>
    </row>
    <row r="17" spans="1:12" ht="25.95" customHeight="1">
      <c r="A17" s="12">
        <v>111</v>
      </c>
      <c r="B17" s="15" t="s">
        <v>112</v>
      </c>
      <c r="C17" s="2" t="s">
        <v>97</v>
      </c>
      <c r="D17" s="16" t="s">
        <v>17</v>
      </c>
      <c r="E17" s="17" t="s">
        <v>68</v>
      </c>
      <c r="F17" s="17" t="s">
        <v>69</v>
      </c>
      <c r="G17" s="5" t="s">
        <v>128</v>
      </c>
      <c r="H17" s="14">
        <v>44197</v>
      </c>
      <c r="I17" s="14">
        <v>44530</v>
      </c>
      <c r="J17" s="25">
        <v>40000</v>
      </c>
      <c r="K17" s="25">
        <v>0</v>
      </c>
      <c r="L17" s="25">
        <f t="shared" si="0"/>
        <v>40000</v>
      </c>
    </row>
    <row r="18" spans="1:12" ht="25.95" customHeight="1">
      <c r="A18" s="12">
        <v>111</v>
      </c>
      <c r="B18" s="15" t="s">
        <v>112</v>
      </c>
      <c r="C18" s="2" t="s">
        <v>98</v>
      </c>
      <c r="D18" s="16" t="s">
        <v>18</v>
      </c>
      <c r="E18" s="2" t="s">
        <v>70</v>
      </c>
      <c r="F18" s="2" t="s">
        <v>71</v>
      </c>
      <c r="G18" s="5" t="s">
        <v>129</v>
      </c>
      <c r="H18" s="14">
        <v>44197</v>
      </c>
      <c r="I18" s="14">
        <v>44530</v>
      </c>
      <c r="J18" s="25">
        <v>30000</v>
      </c>
      <c r="K18" s="25">
        <v>0</v>
      </c>
      <c r="L18" s="25">
        <f t="shared" si="0"/>
        <v>30000</v>
      </c>
    </row>
    <row r="19" spans="1:12" ht="25.95" customHeight="1">
      <c r="A19" s="12">
        <v>111</v>
      </c>
      <c r="B19" s="15" t="s">
        <v>112</v>
      </c>
      <c r="C19" s="2" t="s">
        <v>99</v>
      </c>
      <c r="D19" s="16" t="s">
        <v>19</v>
      </c>
      <c r="E19" s="2" t="s">
        <v>72</v>
      </c>
      <c r="F19" s="2" t="s">
        <v>73</v>
      </c>
      <c r="G19" s="5" t="s">
        <v>130</v>
      </c>
      <c r="H19" s="14">
        <v>44197</v>
      </c>
      <c r="I19" s="14">
        <v>44530</v>
      </c>
      <c r="J19" s="25">
        <v>55000</v>
      </c>
      <c r="K19" s="25">
        <v>0</v>
      </c>
      <c r="L19" s="25">
        <f t="shared" si="0"/>
        <v>55000</v>
      </c>
    </row>
    <row r="20" spans="1:12" ht="25.95" customHeight="1">
      <c r="A20" s="12">
        <v>111</v>
      </c>
      <c r="B20" s="15" t="s">
        <v>112</v>
      </c>
      <c r="C20" s="2" t="s">
        <v>100</v>
      </c>
      <c r="D20" s="16" t="s">
        <v>20</v>
      </c>
      <c r="E20" s="2" t="s">
        <v>72</v>
      </c>
      <c r="F20" s="2" t="s">
        <v>74</v>
      </c>
      <c r="G20" s="5" t="s">
        <v>142</v>
      </c>
      <c r="H20" s="14">
        <v>44197</v>
      </c>
      <c r="I20" s="14">
        <v>44530</v>
      </c>
      <c r="J20" s="25">
        <v>30000</v>
      </c>
      <c r="K20" s="25">
        <v>0</v>
      </c>
      <c r="L20" s="25">
        <f t="shared" si="0"/>
        <v>30000</v>
      </c>
    </row>
    <row r="21" spans="1:12" ht="25.95" customHeight="1">
      <c r="A21" s="12">
        <v>111</v>
      </c>
      <c r="B21" s="15" t="s">
        <v>112</v>
      </c>
      <c r="C21" s="2" t="s">
        <v>101</v>
      </c>
      <c r="D21" s="16" t="s">
        <v>21</v>
      </c>
      <c r="E21" s="2" t="s">
        <v>72</v>
      </c>
      <c r="F21" s="2" t="s">
        <v>75</v>
      </c>
      <c r="G21" s="5" t="s">
        <v>131</v>
      </c>
      <c r="H21" s="14">
        <v>44197</v>
      </c>
      <c r="I21" s="14">
        <v>44530</v>
      </c>
      <c r="J21" s="25">
        <v>40000</v>
      </c>
      <c r="K21" s="25">
        <v>0</v>
      </c>
      <c r="L21" s="25">
        <f t="shared" si="0"/>
        <v>40000</v>
      </c>
    </row>
    <row r="22" spans="1:12" ht="25.95" customHeight="1">
      <c r="A22" s="12">
        <v>111</v>
      </c>
      <c r="B22" s="15" t="s">
        <v>112</v>
      </c>
      <c r="C22" s="2" t="s">
        <v>102</v>
      </c>
      <c r="D22" s="16" t="s">
        <v>22</v>
      </c>
      <c r="E22" s="2" t="s">
        <v>72</v>
      </c>
      <c r="F22" s="2" t="s">
        <v>76</v>
      </c>
      <c r="G22" s="5" t="s">
        <v>132</v>
      </c>
      <c r="H22" s="14">
        <v>44197</v>
      </c>
      <c r="I22" s="14">
        <v>44530</v>
      </c>
      <c r="J22" s="25">
        <v>40000</v>
      </c>
      <c r="K22" s="25">
        <v>0</v>
      </c>
      <c r="L22" s="25">
        <f t="shared" si="0"/>
        <v>40000</v>
      </c>
    </row>
    <row r="23" spans="1:12" ht="25.95" customHeight="1">
      <c r="A23" s="12">
        <v>111</v>
      </c>
      <c r="B23" s="15" t="s">
        <v>112</v>
      </c>
      <c r="C23" s="2" t="s">
        <v>103</v>
      </c>
      <c r="D23" s="16" t="s">
        <v>23</v>
      </c>
      <c r="E23" s="2" t="s">
        <v>77</v>
      </c>
      <c r="F23" s="2" t="s">
        <v>78</v>
      </c>
      <c r="G23" s="5" t="s">
        <v>133</v>
      </c>
      <c r="H23" s="14">
        <v>44197</v>
      </c>
      <c r="I23" s="14">
        <v>44530</v>
      </c>
      <c r="J23" s="25">
        <v>75000</v>
      </c>
      <c r="K23" s="25">
        <v>0</v>
      </c>
      <c r="L23" s="25">
        <f t="shared" si="0"/>
        <v>75000</v>
      </c>
    </row>
    <row r="24" spans="1:12" ht="25.95" customHeight="1">
      <c r="A24" s="12">
        <v>111</v>
      </c>
      <c r="B24" s="15" t="s">
        <v>112</v>
      </c>
      <c r="C24" s="2" t="s">
        <v>104</v>
      </c>
      <c r="D24" s="16" t="s">
        <v>24</v>
      </c>
      <c r="E24" s="2" t="s">
        <v>77</v>
      </c>
      <c r="F24" s="2" t="s">
        <v>38</v>
      </c>
      <c r="G24" s="5" t="s">
        <v>134</v>
      </c>
      <c r="H24" s="14">
        <v>44197</v>
      </c>
      <c r="I24" s="14">
        <v>44530</v>
      </c>
      <c r="J24" s="25">
        <v>85000</v>
      </c>
      <c r="K24" s="25">
        <v>0</v>
      </c>
      <c r="L24" s="25">
        <f t="shared" si="0"/>
        <v>85000</v>
      </c>
    </row>
    <row r="25" spans="1:12" ht="25.95" customHeight="1">
      <c r="A25" s="12">
        <v>111</v>
      </c>
      <c r="B25" s="15" t="s">
        <v>112</v>
      </c>
      <c r="C25" s="2" t="s">
        <v>105</v>
      </c>
      <c r="D25" s="16" t="s">
        <v>25</v>
      </c>
      <c r="E25" s="2" t="s">
        <v>77</v>
      </c>
      <c r="F25" s="2" t="s">
        <v>46</v>
      </c>
      <c r="G25" s="5" t="s">
        <v>135</v>
      </c>
      <c r="H25" s="14">
        <v>44197</v>
      </c>
      <c r="I25" s="14">
        <v>44530</v>
      </c>
      <c r="J25" s="25">
        <v>30000</v>
      </c>
      <c r="K25" s="25">
        <v>0</v>
      </c>
      <c r="L25" s="25">
        <f t="shared" si="0"/>
        <v>30000</v>
      </c>
    </row>
    <row r="26" spans="1:12" ht="25.95" customHeight="1">
      <c r="A26" s="12">
        <v>111</v>
      </c>
      <c r="B26" s="15" t="s">
        <v>112</v>
      </c>
      <c r="C26" s="2" t="s">
        <v>106</v>
      </c>
      <c r="D26" s="16" t="s">
        <v>26</v>
      </c>
      <c r="E26" s="2" t="s">
        <v>35</v>
      </c>
      <c r="F26" s="2" t="s">
        <v>36</v>
      </c>
      <c r="G26" s="20" t="s">
        <v>136</v>
      </c>
      <c r="H26" s="14">
        <v>44197</v>
      </c>
      <c r="I26" s="14">
        <v>44530</v>
      </c>
      <c r="J26" s="25">
        <v>30000</v>
      </c>
      <c r="K26" s="25">
        <v>0</v>
      </c>
      <c r="L26" s="25">
        <f t="shared" si="0"/>
        <v>30000</v>
      </c>
    </row>
    <row r="27" spans="1:12" ht="25.95" customHeight="1">
      <c r="A27" s="12">
        <v>111</v>
      </c>
      <c r="B27" s="15" t="s">
        <v>112</v>
      </c>
      <c r="C27" s="2" t="s">
        <v>107</v>
      </c>
      <c r="D27" s="16" t="s">
        <v>27</v>
      </c>
      <c r="E27" s="18" t="s">
        <v>35</v>
      </c>
      <c r="F27" s="18" t="s">
        <v>37</v>
      </c>
      <c r="G27" s="21" t="s">
        <v>137</v>
      </c>
      <c r="H27" s="14">
        <v>44197</v>
      </c>
      <c r="I27" s="14">
        <v>44530</v>
      </c>
      <c r="J27" s="25">
        <f>40000*1.5</f>
        <v>60000</v>
      </c>
      <c r="K27" s="25">
        <v>0</v>
      </c>
      <c r="L27" s="25">
        <f t="shared" si="0"/>
        <v>60000</v>
      </c>
    </row>
    <row r="28" spans="1:12" ht="25.95" customHeight="1">
      <c r="A28" s="12">
        <v>111</v>
      </c>
      <c r="B28" s="15" t="s">
        <v>112</v>
      </c>
      <c r="C28" s="2" t="s">
        <v>108</v>
      </c>
      <c r="D28" s="16" t="s">
        <v>28</v>
      </c>
      <c r="E28" s="2" t="s">
        <v>35</v>
      </c>
      <c r="F28" s="2" t="s">
        <v>45</v>
      </c>
      <c r="G28" s="20" t="s">
        <v>138</v>
      </c>
      <c r="H28" s="14">
        <v>44197</v>
      </c>
      <c r="I28" s="14">
        <v>44530</v>
      </c>
      <c r="J28" s="25">
        <v>42000</v>
      </c>
      <c r="K28" s="25">
        <v>57000</v>
      </c>
      <c r="L28" s="25">
        <f t="shared" si="0"/>
        <v>99000</v>
      </c>
    </row>
    <row r="29" spans="1:12" ht="25.95" customHeight="1">
      <c r="A29" s="12">
        <v>111</v>
      </c>
      <c r="B29" s="15" t="s">
        <v>112</v>
      </c>
      <c r="C29" s="2" t="s">
        <v>109</v>
      </c>
      <c r="D29" s="16" t="s">
        <v>29</v>
      </c>
      <c r="E29" s="2" t="s">
        <v>35</v>
      </c>
      <c r="F29" s="2" t="s">
        <v>79</v>
      </c>
      <c r="G29" s="5" t="s">
        <v>139</v>
      </c>
      <c r="H29" s="14">
        <v>44197</v>
      </c>
      <c r="I29" s="14">
        <v>44530</v>
      </c>
      <c r="J29" s="25">
        <v>10000</v>
      </c>
      <c r="K29" s="25">
        <v>110000</v>
      </c>
      <c r="L29" s="25">
        <f t="shared" si="0"/>
        <v>120000</v>
      </c>
    </row>
    <row r="30" spans="1:12" ht="25.95" customHeight="1">
      <c r="A30" s="12">
        <v>111</v>
      </c>
      <c r="B30" s="15" t="s">
        <v>112</v>
      </c>
      <c r="C30" s="2" t="s">
        <v>110</v>
      </c>
      <c r="D30" s="16" t="s">
        <v>49</v>
      </c>
      <c r="E30" s="2" t="s">
        <v>35</v>
      </c>
      <c r="F30" s="2" t="s">
        <v>80</v>
      </c>
      <c r="G30" s="5" t="s">
        <v>140</v>
      </c>
      <c r="H30" s="14">
        <v>44197</v>
      </c>
      <c r="I30" s="14">
        <v>44530</v>
      </c>
      <c r="J30" s="25">
        <v>0</v>
      </c>
      <c r="K30" s="25">
        <v>120000</v>
      </c>
      <c r="L30" s="25">
        <f t="shared" si="0"/>
        <v>120000</v>
      </c>
    </row>
    <row r="31" spans="1:12" ht="25.95" customHeight="1">
      <c r="A31" s="12">
        <v>111</v>
      </c>
      <c r="B31" s="15" t="s">
        <v>112</v>
      </c>
      <c r="C31" s="2" t="s">
        <v>111</v>
      </c>
      <c r="D31" s="16" t="s">
        <v>50</v>
      </c>
      <c r="E31" s="2" t="s">
        <v>81</v>
      </c>
      <c r="F31" s="2" t="s">
        <v>82</v>
      </c>
      <c r="G31" s="5" t="s">
        <v>141</v>
      </c>
      <c r="H31" s="14"/>
      <c r="I31" s="14"/>
      <c r="J31" s="25">
        <v>40000</v>
      </c>
      <c r="K31" s="25">
        <v>0</v>
      </c>
      <c r="L31" s="25">
        <f t="shared" si="0"/>
        <v>40000</v>
      </c>
    </row>
  </sheetData>
  <mergeCells count="1">
    <mergeCell ref="B1:D1"/>
  </mergeCells>
  <phoneticPr fontId="2" type="noConversion"/>
  <printOptions horizontalCentered="1"/>
  <pageMargins left="0.23622047244094491" right="0.23622047244094491" top="0.74803149606299213" bottom="0.74803149606299213" header="0.31496062992125984" footer="0.31496062992125984"/>
  <pageSetup paperSize="9" fitToHeight="0" orientation="landscape" r:id="rId1"/>
  <headerFooter alignWithMargins="0">
    <oddFooter>&amp;RF-A1401-009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大同公司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葉焜煌</dc:creator>
  <cp:lastModifiedBy>JERRY</cp:lastModifiedBy>
  <cp:lastPrinted>2021-01-04T04:36:38Z</cp:lastPrinted>
  <dcterms:created xsi:type="dcterms:W3CDTF">2002-10-23T01:46:22Z</dcterms:created>
  <dcterms:modified xsi:type="dcterms:W3CDTF">2021-12-30T01:02:59Z</dcterms:modified>
</cp:coreProperties>
</file>